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elta.sm.ee/dhs/webdav/aaa3f9cebb957c1e54386bc1448a41c834ecc79e/47010310298/65ccb24e-84d0-4e1b-923a-2839a7e10c14/"/>
    </mc:Choice>
  </mc:AlternateContent>
  <xr:revisionPtr revIDLastSave="0" documentId="13_ncr:1_{2E39067E-2708-4D89-8B9B-50CA5157AD2A}" xr6:coauthVersionLast="47" xr6:coauthVersionMax="47" xr10:uidLastSave="{00000000-0000-0000-0000-000000000000}"/>
  <bookViews>
    <workbookView xWindow="28680" yWindow="-120" windowWidth="29040" windowHeight="15720" tabRatio="778" activeTab="1" xr2:uid="{6EFC8FAF-3D51-4DDB-8428-28B699436F57}"/>
  </bookViews>
  <sheets>
    <sheet name="Lühendid" sheetId="10" r:id="rId1"/>
    <sheet name="VA-sisesed, internal" sheetId="7" r:id="rId2"/>
    <sheet name="VA-vahelised, external" sheetId="8" r:id="rId3"/>
  </sheets>
  <definedNames>
    <definedName name="_xlnm._FilterDatabase" localSheetId="2" hidden="1">'VA-vahelised, external'!$A$2:$K$3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A15" i="7"/>
  <c r="A14" i="7"/>
  <c r="A10" i="7"/>
  <c r="A8" i="8"/>
  <c r="A9" i="8"/>
  <c r="A9" i="7"/>
  <c r="A6" i="8"/>
  <c r="A8" i="7"/>
  <c r="A7" i="7"/>
  <c r="A6" i="7"/>
  <c r="A5" i="7"/>
  <c r="A4" i="7"/>
  <c r="A11" i="7"/>
  <c r="A12" i="7"/>
  <c r="A13"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4" i="8"/>
  <c r="A7"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alcChain>
</file>

<file path=xl/sharedStrings.xml><?xml version="1.0" encoding="utf-8"?>
<sst xmlns="http://schemas.openxmlformats.org/spreadsheetml/2006/main" count="155" uniqueCount="73">
  <si>
    <t>Osapool</t>
  </si>
  <si>
    <t>Lühend</t>
  </si>
  <si>
    <t>Haridus- ja Teadusministeeriumi valitsemisala</t>
  </si>
  <si>
    <t>HTM</t>
  </si>
  <si>
    <t>Justiitsministeeriumi valitsemisala</t>
  </si>
  <si>
    <t>JUM</t>
  </si>
  <si>
    <t>Kaitseministeeriumi valitsemisala</t>
  </si>
  <si>
    <t>KAM</t>
  </si>
  <si>
    <t>Kliimaministeeriumi valitsemisala</t>
  </si>
  <si>
    <t>KLIM</t>
  </si>
  <si>
    <t>Kultuuriministeeriumi valitsemisala</t>
  </si>
  <si>
    <t>KUM</t>
  </si>
  <si>
    <t>Majandus- ja Kommunikatsiooniministeeriumi valitsemisala</t>
  </si>
  <si>
    <t>MKM</t>
  </si>
  <si>
    <t>Regionaal- ja Põllumajandusministeeriumi valitsemisala</t>
  </si>
  <si>
    <t>REM</t>
  </si>
  <si>
    <t>Rahandusministeeriumi valitsemisala</t>
  </si>
  <si>
    <t>RAM</t>
  </si>
  <si>
    <t>Riigikantselei</t>
  </si>
  <si>
    <t>Rkants</t>
  </si>
  <si>
    <t>Riigikogu Kantselei</t>
  </si>
  <si>
    <t>RKKants</t>
  </si>
  <si>
    <t>Riigikohus</t>
  </si>
  <si>
    <t>RKohus</t>
  </si>
  <si>
    <t>Riigikontroll</t>
  </si>
  <si>
    <t>Rkontr</t>
  </si>
  <si>
    <t>Siseministeeriumi valitsemisala</t>
  </si>
  <si>
    <t>SIM</t>
  </si>
  <si>
    <t>Sotsiaalministeeriumi valitsemisala</t>
  </si>
  <si>
    <t>SOM</t>
  </si>
  <si>
    <t>Vabariigi Presidendi Kantselei</t>
  </si>
  <si>
    <t>VPK</t>
  </si>
  <si>
    <t>Vabariigi Valitsus (reserv)</t>
  </si>
  <si>
    <t>VV</t>
  </si>
  <si>
    <t>Välisministeeriumi valitsemisala</t>
  </si>
  <si>
    <t>VÄM</t>
  </si>
  <si>
    <t>Õiguskantsleri Kantselei</t>
  </si>
  <si>
    <t>ÕK</t>
  </si>
  <si>
    <t>2024 RE</t>
  </si>
  <si>
    <t>KOHUSTUSLIK</t>
  </si>
  <si>
    <t>SOOVITUSLIK</t>
  </si>
  <si>
    <t>Nr
(valem)</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</si>
  <si>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</si>
  <si>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</si>
  <si>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</si>
  <si>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</si>
  <si>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Eelarve liik</t>
  </si>
  <si>
    <t>Eelarve konto</t>
  </si>
  <si>
    <t>Vahendite mahu korrigeerimine,
eurodes</t>
  </si>
  <si>
    <t>Muudatusettepaneku selgitused</t>
  </si>
  <si>
    <t>SoM suunab teaduse, arenduse ja innovatsiooni rahadest Tervise Arengu Instituudile 40 000 eurot alkoholi kaugmüügi testostlemise metoodika väljatöötamiseks.</t>
  </si>
  <si>
    <t>SE000028</t>
  </si>
  <si>
    <t>Vahendid Riigi Kinnisvara Aktsiaseltsile</t>
  </si>
  <si>
    <t>XX</t>
  </si>
  <si>
    <t>IN002000</t>
  </si>
  <si>
    <t>TEHIKu baastaristu investeeringud summas 881 843 eurot lükatakse edasi, et katta suurenenud litsentsikulusid 198 000 euro ulatuses, andmehalduse tööjõukulusid 423 843 euro ulatuses ning tervise infosüsteemi teenuste ülalpidamise tööjõukulusid 260 000 euro ulatuses.  IT investeeringute (väikearenduste) eelarvest suunatakse 288 000 eurot sotsiaalteenuste ja -toetuste andmeregistri STAR hooldus- ja majutuskuludeks.</t>
  </si>
  <si>
    <t>Terviseamet tõstab ümber tegevuskulude eelarvevahendeid 603 608 eurot  programmitegevuste vahel töömahtude täpsustamise, palgamäärade korrigeerimise ja mürgistusteabekeskuse õde-konsultantidele arstliku nõustamistoe vajaduse tõttu (sh suurendatakse personalikulusid 167 000 eurot majandamiskulude arvelt).</t>
  </si>
  <si>
    <t>Terviseamet tõstab ümber RKAS vahendeid summas 41 962 eurot programmide tegevuste vahel, kuna eelarve sõltub teenistujate arvust ja nende tööjaotusest tegevuste vahel.</t>
  </si>
  <si>
    <t>SoMi tegevuskulude eelarve arvelt suunatakse 330 000 eurot hädaolukorra seaduse (HOS) tegevuste rakendamiseks: veebikoolituse loomine esmatasandi töötajatele 100 000 eurot; seminarid ja õppused osapooltele, sh kaasates rahvusvahelisi eksperte 200 000 eurot; Eesti spetsialistide õppevisiidid välismaale 30 000 eurot.</t>
  </si>
  <si>
    <t>Vastaspool</t>
  </si>
  <si>
    <t>K</t>
  </si>
  <si>
    <t>PPA suunab Sotsiaalkindlustusametile vahendid ohvriabi teenuse osutamiseks vajalike ruumide kasutamise lepingu sõlmimiseks RKASiga (seni kasutas ruume lepingu alusel PPA).</t>
  </si>
  <si>
    <t>Sotsiaalkindlustusamet suunab RAMile vahendid riigimajade - Tallinna mnt 18 Paide (5 kuud), Suur 3 Jõgeva (7 kuud), Akadeemia 2 Pärnu (4 kuud), lepinguliste kohustuste täitmiseks (RKAS lepingupartneriks nende kuude osas ja edaspidi on SKA asemel RAM).</t>
  </si>
  <si>
    <t>RKASi käibemaksukulu seoses ruumide lepingute üleandmisega RAMile.</t>
  </si>
  <si>
    <t>IT investeeringud</t>
  </si>
  <si>
    <t>TEHIK suunab vahendid RITile seoses Voliniku kantselei töökohateenuse üleandmisega RITile.</t>
  </si>
  <si>
    <t>SoM suunab vahendid RITile  töökohateenuse ülalpidamiskuludeks.</t>
  </si>
  <si>
    <t>SIM suunab Tervise Arengu Instituudile MTÜ Ööhaldjad täiendavaks tegevuste rahastamiseks lähtuvalt eesmärkidest ja seatud vajadustest.</t>
  </si>
  <si>
    <t>MKM suunab SoMile vahendid pilootprojekti "Tulevikukindla andmemajanduse ökosüsteemi mudel ja taristulised lahendused andmete turvaliseks haldamiseks, käitlemiseks ja väärindamiseks ".</t>
  </si>
  <si>
    <t>Terviseamet suunab RAMile vahendid riigimajade, Tallinna mnt 18, Paide, ja Akadeemia 2, Pärnu, lepinguliste kohustuste täitmiseks (RKAS lepingupartneriks on  edaspidi RAM).</t>
  </si>
  <si>
    <t>Terviseameti ruumidest Paldiski mnt 81, Tallinn (RKAS) võttis Tervise Arengu Instituut alates 2024.a  kasutusele laopinna, mille kuludeks neile eelarvet ei olnud eraldatud. Seetõttu suunatakse Terviseameti rendikuludest TAI-le 16 473 eurot RKAS vahendeid.</t>
  </si>
  <si>
    <t xml:space="preserve">SoMi tegevuskulude arvelt kaetakse WHO liikmemaksu kallinemine 26 000 eurot. </t>
  </si>
  <si>
    <t>Tervise Arengu Instituut suunab teenuselt "Narkomaania ennetamine, ravi, kahjude vähendamine" 33 955 eurot teenusele "HIV ennetamine, ravi ja mõjude vähendamine" MSM seksuaalsel teel levivate infektsioonide ravi ja diagnostika ootamatult suurenenud nõudluse katmiseks.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</si>
</sst>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sz val="10"/>
      <color rgb="FFFF0000"/>
      <name val="Calibri"/>
      <family val="2"/>
      <charset val="186"/>
      <scheme val="minor"/>
    </font>
    <font>
      <sz val="10"/>
      <color rgb="FFFF0000"/>
      <name val="Arial"/>
      <family val="2"/>
      <charset val="186"/>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000000"/>
      </bottom>
      <diagonal/>
    </border>
    <border>
      <left/>
      <right/>
      <top style="thin">
        <color rgb="FF000000"/>
      </top>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3" borderId="1" xfId="0" applyFont="1" applyFill="1" applyBorder="1" applyAlignment="1">
      <alignment horizontal="center" vertical="center" wrapText="1"/>
    </xf>
    <xf numFmtId="1" fontId="2" fillId="0" borderId="0" xfId="0" applyNumberFormat="1" applyFont="1" applyAlignment="1">
      <alignment horizontal="right" vertical="center" indent="1"/>
    </xf>
    <xf numFmtId="0" fontId="2" fillId="0" borderId="0" xfId="0" applyFont="1" applyAlignment="1">
      <alignment horizontal="left" vertical="top" wrapText="1"/>
    </xf>
    <xf numFmtId="0" fontId="2" fillId="0" borderId="0" xfId="0" applyFont="1" applyAlignment="1">
      <alignment horizontal="center" vertical="top"/>
    </xf>
    <xf numFmtId="3" fontId="2" fillId="0" borderId="0" xfId="0" applyNumberFormat="1" applyFont="1" applyAlignment="1">
      <alignment horizontal="right" vertical="center" indent="1"/>
    </xf>
    <xf numFmtId="0" fontId="2" fillId="0" borderId="2" xfId="0" applyFont="1" applyBorder="1" applyAlignment="1">
      <alignment horizontal="center" vertical="center"/>
    </xf>
    <xf numFmtId="3" fontId="2" fillId="0" borderId="2" xfId="0" applyNumberFormat="1" applyFont="1" applyBorder="1" applyAlignment="1">
      <alignment horizontal="right" vertical="center" indent="1"/>
    </xf>
    <xf numFmtId="0" fontId="2" fillId="0" borderId="2" xfId="0" applyFont="1" applyBorder="1" applyAlignment="1">
      <alignment horizontal="left" vertical="center" wrapText="1" indent="1"/>
    </xf>
    <xf numFmtId="0" fontId="2" fillId="0" borderId="0" xfId="0" applyFont="1" applyAlignment="1">
      <alignment horizontal="left" vertical="top" wrapText="1" indent="1"/>
    </xf>
    <xf numFmtId="0" fontId="2" fillId="0" borderId="4" xfId="0" applyFont="1" applyBorder="1" applyAlignment="1">
      <alignment horizontal="center" vertical="center"/>
    </xf>
    <xf numFmtId="3" fontId="2" fillId="0" borderId="4" xfId="0" applyNumberFormat="1" applyFont="1" applyBorder="1" applyAlignment="1">
      <alignment horizontal="right" vertical="center" inden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2" fillId="0" borderId="4" xfId="0" applyFont="1" applyBorder="1" applyAlignment="1">
      <alignment horizontal="left" vertical="center" wrapText="1" indent="1"/>
    </xf>
    <xf numFmtId="0" fontId="2" fillId="0" borderId="0" xfId="0" applyFont="1" applyAlignment="1">
      <alignment vertical="top" wrapText="1" inden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5" xfId="0" applyFont="1" applyBorder="1" applyAlignment="1">
      <alignment horizontal="left" vertical="top" wrapText="1" indent="1"/>
    </xf>
    <xf numFmtId="0" fontId="2" fillId="0" borderId="4" xfId="0" applyFont="1" applyBorder="1" applyAlignment="1">
      <alignment horizontal="left" vertical="top" wrapText="1" indent="1"/>
    </xf>
    <xf numFmtId="0" fontId="2" fillId="0" borderId="3" xfId="0" applyFont="1" applyBorder="1" applyAlignment="1">
      <alignment horizontal="left" vertical="top"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6" fillId="0" borderId="0" xfId="0" applyFont="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topLeftCell="A7" zoomScale="90" zoomScaleNormal="90" workbookViewId="0">
      <selection activeCell="A22" sqref="A22"/>
    </sheetView>
  </sheetViews>
  <sheetFormatPr defaultRowHeight="14.5" x14ac:dyDescent="0.35"/>
  <cols>
    <col min="1" max="1" width="51.81640625" customWidth="1"/>
    <col min="2" max="2" width="26.81640625" customWidth="1"/>
  </cols>
  <sheetData>
    <row r="1" spans="1:2" x14ac:dyDescent="0.35">
      <c r="A1" s="9" t="s">
        <v>0</v>
      </c>
      <c r="B1" s="9" t="s">
        <v>1</v>
      </c>
    </row>
    <row r="2" spans="1:2" x14ac:dyDescent="0.35">
      <c r="A2" s="8" t="s">
        <v>2</v>
      </c>
      <c r="B2" s="8" t="s">
        <v>3</v>
      </c>
    </row>
    <row r="3" spans="1:2" x14ac:dyDescent="0.35">
      <c r="A3" s="8" t="s">
        <v>4</v>
      </c>
      <c r="B3" s="8" t="s">
        <v>5</v>
      </c>
    </row>
    <row r="4" spans="1:2" x14ac:dyDescent="0.35">
      <c r="A4" s="8" t="s">
        <v>6</v>
      </c>
      <c r="B4" s="8" t="s">
        <v>7</v>
      </c>
    </row>
    <row r="5" spans="1:2" x14ac:dyDescent="0.35">
      <c r="A5" s="8" t="s">
        <v>8</v>
      </c>
      <c r="B5" s="8" t="s">
        <v>9</v>
      </c>
    </row>
    <row r="6" spans="1:2" x14ac:dyDescent="0.35">
      <c r="A6" s="8" t="s">
        <v>10</v>
      </c>
      <c r="B6" s="8" t="s">
        <v>11</v>
      </c>
    </row>
    <row r="7" spans="1:2" x14ac:dyDescent="0.35">
      <c r="A7" s="8" t="s">
        <v>12</v>
      </c>
      <c r="B7" s="8" t="s">
        <v>13</v>
      </c>
    </row>
    <row r="8" spans="1:2" x14ac:dyDescent="0.35">
      <c r="A8" s="8" t="s">
        <v>14</v>
      </c>
      <c r="B8" s="8" t="s">
        <v>15</v>
      </c>
    </row>
    <row r="9" spans="1:2" x14ac:dyDescent="0.35">
      <c r="A9" s="8" t="s">
        <v>16</v>
      </c>
      <c r="B9" s="8" t="s">
        <v>17</v>
      </c>
    </row>
    <row r="10" spans="1:2" x14ac:dyDescent="0.35">
      <c r="A10" s="8" t="s">
        <v>18</v>
      </c>
      <c r="B10" s="8" t="s">
        <v>19</v>
      </c>
    </row>
    <row r="11" spans="1:2" x14ac:dyDescent="0.35">
      <c r="A11" s="8" t="s">
        <v>20</v>
      </c>
      <c r="B11" s="8" t="s">
        <v>21</v>
      </c>
    </row>
    <row r="12" spans="1:2" x14ac:dyDescent="0.35">
      <c r="A12" s="8" t="s">
        <v>22</v>
      </c>
      <c r="B12" s="8" t="s">
        <v>23</v>
      </c>
    </row>
    <row r="13" spans="1:2" x14ac:dyDescent="0.35">
      <c r="A13" s="8" t="s">
        <v>24</v>
      </c>
      <c r="B13" s="8" t="s">
        <v>25</v>
      </c>
    </row>
    <row r="14" spans="1:2" x14ac:dyDescent="0.35">
      <c r="A14" s="8" t="s">
        <v>26</v>
      </c>
      <c r="B14" s="8" t="s">
        <v>27</v>
      </c>
    </row>
    <row r="15" spans="1:2" x14ac:dyDescent="0.35">
      <c r="A15" s="8" t="s">
        <v>28</v>
      </c>
      <c r="B15" s="8" t="s">
        <v>29</v>
      </c>
    </row>
    <row r="16" spans="1:2" x14ac:dyDescent="0.35">
      <c r="A16" s="8" t="s">
        <v>30</v>
      </c>
      <c r="B16" s="8" t="s">
        <v>31</v>
      </c>
    </row>
    <row r="17" spans="1:2" x14ac:dyDescent="0.35">
      <c r="A17" s="8" t="s">
        <v>32</v>
      </c>
      <c r="B17" s="8" t="s">
        <v>33</v>
      </c>
    </row>
    <row r="18" spans="1:2" x14ac:dyDescent="0.35">
      <c r="A18" s="8" t="s">
        <v>34</v>
      </c>
      <c r="B18" s="8" t="s">
        <v>35</v>
      </c>
    </row>
    <row r="19" spans="1:2" x14ac:dyDescent="0.35">
      <c r="A19" s="8" t="s">
        <v>36</v>
      </c>
      <c r="B19" s="8" t="s">
        <v>37</v>
      </c>
    </row>
    <row r="23" spans="1:2" x14ac:dyDescent="0.35">
      <c r="B23" t="s">
        <v>38</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K102"/>
  <sheetViews>
    <sheetView tabSelected="1" zoomScale="90" zoomScaleNormal="90" workbookViewId="0">
      <pane ySplit="3" topLeftCell="A4" activePane="bottomLeft" state="frozen"/>
      <selection pane="bottomLeft" activeCell="O10" sqref="O10"/>
    </sheetView>
  </sheetViews>
  <sheetFormatPr defaultColWidth="9.17968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56.26953125" style="4" customWidth="1"/>
    <col min="11" max="16384" width="9.1796875" style="1"/>
  </cols>
  <sheetData>
    <row r="1" spans="1:11" s="39" customFormat="1" x14ac:dyDescent="0.35">
      <c r="A1" s="38"/>
      <c r="B1" s="38" t="s">
        <v>39</v>
      </c>
      <c r="C1" s="38" t="s">
        <v>40</v>
      </c>
      <c r="D1" s="38" t="s">
        <v>40</v>
      </c>
      <c r="E1" s="38" t="s">
        <v>39</v>
      </c>
      <c r="F1" s="38" t="s">
        <v>39</v>
      </c>
      <c r="G1" s="38" t="s">
        <v>39</v>
      </c>
      <c r="H1" s="38" t="s">
        <v>39</v>
      </c>
      <c r="I1" s="38" t="s">
        <v>39</v>
      </c>
      <c r="J1" s="38" t="s">
        <v>39</v>
      </c>
    </row>
    <row r="2" spans="1:11" ht="51" customHeight="1" x14ac:dyDescent="0.35">
      <c r="A2" s="34" t="s">
        <v>41</v>
      </c>
      <c r="B2" s="36" t="s">
        <v>0</v>
      </c>
      <c r="C2" s="32" t="s">
        <v>42</v>
      </c>
      <c r="D2" s="32" t="s">
        <v>43</v>
      </c>
      <c r="E2" s="37" t="s">
        <v>44</v>
      </c>
      <c r="F2" s="37" t="s">
        <v>45</v>
      </c>
      <c r="G2" s="37" t="s">
        <v>46</v>
      </c>
      <c r="H2" s="37" t="s">
        <v>47</v>
      </c>
      <c r="I2" s="28" t="s">
        <v>48</v>
      </c>
      <c r="J2" s="36" t="s">
        <v>49</v>
      </c>
    </row>
    <row r="3" spans="1:11" ht="15" customHeight="1" x14ac:dyDescent="0.35">
      <c r="A3" s="35"/>
      <c r="B3" s="36"/>
      <c r="C3" s="33"/>
      <c r="D3" s="33"/>
      <c r="E3" s="37"/>
      <c r="F3" s="37"/>
      <c r="G3" s="37"/>
      <c r="H3" s="37"/>
      <c r="I3" s="27">
        <v>2024</v>
      </c>
      <c r="J3" s="36"/>
    </row>
    <row r="4" spans="1:11" ht="39" x14ac:dyDescent="0.35">
      <c r="A4" s="2" t="str">
        <f>IF(B4&lt;&gt;"",CONCATENATE(B4," - int - ",IF(COUNTA($B4:B$4)/2-TRUNC(COUNTA($B4:B$4)/2)=0,TRUNC(COUNTA($B4:B$4)/2),TRUNC(COUNTA($B4:B$4)/2)+1)),"")</f>
        <v>SOM - int - 1</v>
      </c>
      <c r="B4" s="2" t="s">
        <v>29</v>
      </c>
      <c r="G4" s="2">
        <v>20</v>
      </c>
      <c r="H4" s="2">
        <v>55</v>
      </c>
      <c r="I4" s="14">
        <v>40000</v>
      </c>
      <c r="J4" s="18" t="s">
        <v>50</v>
      </c>
    </row>
    <row r="5" spans="1:11" x14ac:dyDescent="0.35">
      <c r="A5" s="19" t="str">
        <f>IF(B5&lt;&gt;"",CONCATENATE(B5," - int - ",IF(COUNTA($B$4:B5)/2-TRUNC(COUNTA($B$4:B5)/2)=0,TRUNC(COUNTA($B$4:B5)/2),TRUNC(COUNTA($B$4:B5)/2)+1)),"")</f>
        <v>SOM - int - 1</v>
      </c>
      <c r="B5" s="15" t="s">
        <v>29</v>
      </c>
      <c r="C5" s="15"/>
      <c r="D5" s="15"/>
      <c r="E5" s="15"/>
      <c r="F5" s="15"/>
      <c r="G5" s="15">
        <v>20</v>
      </c>
      <c r="H5" s="15">
        <v>55</v>
      </c>
      <c r="I5" s="16">
        <v>-40000</v>
      </c>
      <c r="J5" s="17"/>
    </row>
    <row r="6" spans="1:11" ht="39.75" customHeight="1" x14ac:dyDescent="0.25">
      <c r="A6" s="2" t="str">
        <f>IF(B6&lt;&gt;"",CONCATENATE(B6," - int - ",IF(COUNTA($B$4:B6)/2-TRUNC(COUNTA($B$4:B6)/2)=0,TRUNC(COUNTA($B$4:B6)/2),TRUNC(COUNTA($B$4:B6)/2)+1)),"")</f>
        <v>SOM - int - 2</v>
      </c>
      <c r="B6" s="2" t="s">
        <v>29</v>
      </c>
      <c r="C6" s="23"/>
      <c r="D6" s="23"/>
      <c r="G6" s="2">
        <v>20</v>
      </c>
      <c r="H6" s="2">
        <v>55</v>
      </c>
      <c r="I6" s="14">
        <v>33955</v>
      </c>
      <c r="J6" s="31" t="s">
        <v>72</v>
      </c>
      <c r="K6" s="40"/>
    </row>
    <row r="7" spans="1:11" ht="41.25" customHeight="1" x14ac:dyDescent="0.35">
      <c r="A7" s="19" t="str">
        <f>IF(B7&lt;&gt;"",CONCATENATE(B7," - int - ",IF(COUNTA($B$4:B7)/2-TRUNC(COUNTA($B$4:B7)/2)=0,TRUNC(COUNTA($B$4:B7)/2),TRUNC(COUNTA($B$4:B7)/2)+1)),"")</f>
        <v>SOM - int - 2</v>
      </c>
      <c r="B7" s="19" t="s">
        <v>29</v>
      </c>
      <c r="C7" s="24"/>
      <c r="D7" s="24"/>
      <c r="E7" s="19"/>
      <c r="F7" s="19"/>
      <c r="G7" s="19">
        <v>20</v>
      </c>
      <c r="H7" s="19">
        <v>55</v>
      </c>
      <c r="I7" s="20">
        <v>-33955</v>
      </c>
      <c r="J7" s="30"/>
    </row>
    <row r="8" spans="1:11" ht="71.25" customHeight="1" x14ac:dyDescent="0.35">
      <c r="A8" s="2" t="str">
        <f>IF(B8&lt;&gt;"",CONCATENATE(B8," - int - ",IF(COUNTA($B$4:B8)/2-TRUNC(COUNTA($B$4:B8)/2)=0,TRUNC(COUNTA($B$4:B8)/2),TRUNC(COUNTA($B$4:B8)/2)+1)),"")</f>
        <v>SOM - int - 3</v>
      </c>
      <c r="B8" s="2" t="s">
        <v>29</v>
      </c>
      <c r="C8" s="23"/>
      <c r="D8" s="23"/>
      <c r="E8" s="2" t="s">
        <v>51</v>
      </c>
      <c r="F8" s="21" t="s">
        <v>52</v>
      </c>
      <c r="G8" s="2">
        <v>20</v>
      </c>
      <c r="H8" s="2">
        <v>55</v>
      </c>
      <c r="I8" s="14">
        <v>-16473</v>
      </c>
      <c r="J8" s="29" t="s">
        <v>70</v>
      </c>
    </row>
    <row r="9" spans="1:11" ht="39" customHeight="1" x14ac:dyDescent="0.35">
      <c r="A9" s="19" t="str">
        <f>IF(B9&lt;&gt;"",CONCATENATE(B9," - int - ",IF(COUNTA($B$4:B9)/2-TRUNC(COUNTA($B$4:B9)/2)=0,TRUNC(COUNTA($B$4:B9)/2),TRUNC(COUNTA($B$4:B9)/2)+1)),"")</f>
        <v>SOM - int - 3</v>
      </c>
      <c r="B9" s="19" t="s">
        <v>29</v>
      </c>
      <c r="C9" s="24"/>
      <c r="D9" s="24"/>
      <c r="E9" s="19" t="s">
        <v>51</v>
      </c>
      <c r="F9" s="22" t="s">
        <v>52</v>
      </c>
      <c r="G9" s="19">
        <v>20</v>
      </c>
      <c r="H9" s="19">
        <v>55</v>
      </c>
      <c r="I9" s="20">
        <v>16473</v>
      </c>
      <c r="J9" s="30"/>
    </row>
    <row r="10" spans="1:11" ht="107.25" customHeight="1" x14ac:dyDescent="0.35">
      <c r="A10" s="2" t="str">
        <f>IF(B10&lt;&gt;"",CONCATENATE(B10," - int - ",IF(COUNTA($B$4:B10)/2-TRUNC(COUNTA($B$4:B10)/2)=0,TRUNC(COUNTA($B$4:B10)/2),TRUNC(COUNTA($B$4:B10)/2)+1)),"")</f>
        <v>SOM - int - 4</v>
      </c>
      <c r="B10" s="2" t="s">
        <v>29</v>
      </c>
      <c r="C10" s="2" t="s">
        <v>53</v>
      </c>
      <c r="D10" s="2" t="s">
        <v>53</v>
      </c>
      <c r="E10" s="2" t="s">
        <v>54</v>
      </c>
      <c r="F10" s="2" t="s">
        <v>64</v>
      </c>
      <c r="G10" s="2">
        <v>20</v>
      </c>
      <c r="H10" s="2">
        <v>15</v>
      </c>
      <c r="I10" s="14">
        <v>1169843</v>
      </c>
      <c r="J10" s="18" t="s">
        <v>55</v>
      </c>
    </row>
    <row r="11" spans="1:11" ht="16.5" customHeight="1" x14ac:dyDescent="0.35">
      <c r="A11" s="19" t="str">
        <f>IF(B11&lt;&gt;"",CONCATENATE(B11," - int - ",IF(COUNTA($B$4:B11)/2-TRUNC(COUNTA($B$4:B11)/2)=0,TRUNC(COUNTA($B$4:B11)/2),TRUNC(COUNTA($B$4:B11)/2)+1)),"")</f>
        <v>SOM - int - 4</v>
      </c>
      <c r="B11" s="19" t="s">
        <v>29</v>
      </c>
      <c r="C11" s="19"/>
      <c r="D11" s="19"/>
      <c r="E11" s="19"/>
      <c r="F11" s="19"/>
      <c r="G11" s="19">
        <v>20</v>
      </c>
      <c r="H11" s="19">
        <v>55</v>
      </c>
      <c r="I11" s="20">
        <v>-1169843</v>
      </c>
      <c r="J11" s="25"/>
    </row>
    <row r="12" spans="1:11" ht="89.25" customHeight="1" x14ac:dyDescent="0.35">
      <c r="A12" s="2" t="str">
        <f>IF(B12&lt;&gt;"",CONCATENATE(B12," - int - ",IF(COUNTA($B$4:B12)/2-TRUNC(COUNTA($B$4:B12)/2)=0,TRUNC(COUNTA($B$4:B12)/2),TRUNC(COUNTA($B$4:B12)/2)+1)),"")</f>
        <v>SOM - int - 5</v>
      </c>
      <c r="B12" s="2" t="s">
        <v>29</v>
      </c>
      <c r="G12" s="2">
        <v>20</v>
      </c>
      <c r="H12" s="2">
        <v>5</v>
      </c>
      <c r="I12" s="14">
        <v>603608</v>
      </c>
      <c r="J12" s="18" t="s">
        <v>56</v>
      </c>
    </row>
    <row r="13" spans="1:11" ht="18" customHeight="1" x14ac:dyDescent="0.35">
      <c r="A13" s="19" t="str">
        <f>IF(B13&lt;&gt;"",CONCATENATE(B13," - int - ",IF(COUNTA($B$4:B13)/2-TRUNC(COUNTA($B$4:B13)/2)=0,TRUNC(COUNTA($B$4:B13)/2),TRUNC(COUNTA($B$4:B13)/2)+1)),"")</f>
        <v>SOM - int - 5</v>
      </c>
      <c r="B13" s="19" t="s">
        <v>29</v>
      </c>
      <c r="C13" s="19"/>
      <c r="D13" s="19"/>
      <c r="E13" s="19"/>
      <c r="F13" s="19"/>
      <c r="G13" s="19">
        <v>20</v>
      </c>
      <c r="H13" s="19">
        <v>5</v>
      </c>
      <c r="I13" s="20">
        <v>-603608</v>
      </c>
      <c r="J13" s="25"/>
    </row>
    <row r="14" spans="1:11" ht="49.5" customHeight="1" x14ac:dyDescent="0.35">
      <c r="A14" s="2" t="str">
        <f>IF(B14&lt;&gt;"",CONCATENATE(B14," - int - ",IF(COUNTA($B$4:B14)/2-TRUNC(COUNTA($B$4:B14)/2)=0,TRUNC(COUNTA($B$4:B14)/2),TRUNC(COUNTA($B$4:B14)/2)+1)),"")</f>
        <v>SOM - int - 6</v>
      </c>
      <c r="B14" s="2" t="s">
        <v>29</v>
      </c>
      <c r="E14" s="2" t="s">
        <v>51</v>
      </c>
      <c r="F14" s="21" t="s">
        <v>52</v>
      </c>
      <c r="G14" s="2">
        <v>20</v>
      </c>
      <c r="H14" s="2">
        <v>55</v>
      </c>
      <c r="I14" s="14">
        <v>41962</v>
      </c>
      <c r="J14" s="18" t="s">
        <v>57</v>
      </c>
    </row>
    <row r="15" spans="1:11" ht="36" customHeight="1" x14ac:dyDescent="0.35">
      <c r="A15" s="19" t="str">
        <f>IF(B15&lt;&gt;"",CONCATENATE(B15," - int - ",IF(COUNTA($B$4:B15)/2-TRUNC(COUNTA($B$4:B15)/2)=0,TRUNC(COUNTA($B$4:B15)/2),TRUNC(COUNTA($B$4:B15)/2)+1)),"")</f>
        <v>SOM - int - 6</v>
      </c>
      <c r="B15" s="19" t="s">
        <v>29</v>
      </c>
      <c r="C15" s="19"/>
      <c r="D15" s="19"/>
      <c r="E15" s="19" t="s">
        <v>51</v>
      </c>
      <c r="F15" s="22" t="s">
        <v>52</v>
      </c>
      <c r="G15" s="19">
        <v>20</v>
      </c>
      <c r="H15" s="19">
        <v>55</v>
      </c>
      <c r="I15" s="20">
        <v>-41962</v>
      </c>
      <c r="J15" s="25"/>
    </row>
    <row r="16" spans="1:11" ht="73.5" customHeight="1" x14ac:dyDescent="0.35">
      <c r="A16" s="2" t="str">
        <f>IF(B16&lt;&gt;"",CONCATENATE(B16," - int - ",IF(COUNTA($B$4:B16)/2-TRUNC(COUNTA($B$4:B16)/2)=0,TRUNC(COUNTA($B$4:B16)/2),TRUNC(COUNTA($B$4:B16)/2)+1)),"")</f>
        <v>SOM - int - 7</v>
      </c>
      <c r="B16" s="2" t="s">
        <v>29</v>
      </c>
      <c r="G16" s="2">
        <v>20</v>
      </c>
      <c r="H16" s="2">
        <v>55</v>
      </c>
      <c r="I16" s="14">
        <v>26000</v>
      </c>
      <c r="J16" s="18" t="s">
        <v>71</v>
      </c>
    </row>
    <row r="17" spans="1:10" ht="14.25" customHeight="1" x14ac:dyDescent="0.35">
      <c r="A17" s="19" t="str">
        <f>IF(B17&lt;&gt;"",CONCATENATE(B17," - int - ",IF(COUNTA($B$4:B17)/2-TRUNC(COUNTA($B$4:B17)/2)=0,TRUNC(COUNTA($B$4:B17)/2),TRUNC(COUNTA($B$4:B17)/2)+1)),"")</f>
        <v>SOM - int - 7</v>
      </c>
      <c r="B17" s="19" t="s">
        <v>29</v>
      </c>
      <c r="C17" s="19"/>
      <c r="D17" s="19"/>
      <c r="E17" s="19"/>
      <c r="F17" s="19"/>
      <c r="G17" s="19">
        <v>20</v>
      </c>
      <c r="H17" s="19">
        <v>452</v>
      </c>
      <c r="I17" s="20">
        <v>-26000</v>
      </c>
      <c r="J17" s="25"/>
    </row>
    <row r="18" spans="1:10" ht="76.5" customHeight="1" x14ac:dyDescent="0.35">
      <c r="A18" s="2" t="str">
        <f>IF(B18&lt;&gt;"",CONCATENATE(B18," - int - ",IF(COUNTA($B$4:B18)/2-TRUNC(COUNTA($B$4:B18)/2)=0,TRUNC(COUNTA($B$4:B18)/2),TRUNC(COUNTA($B$4:B18)/2)+1)),"")</f>
        <v>SOM - int - 8</v>
      </c>
      <c r="B18" s="2" t="s">
        <v>29</v>
      </c>
      <c r="G18" s="2">
        <v>20</v>
      </c>
      <c r="H18" s="2">
        <v>55</v>
      </c>
      <c r="I18" s="14">
        <v>330000</v>
      </c>
      <c r="J18" s="18" t="s">
        <v>58</v>
      </c>
    </row>
    <row r="19" spans="1:10" x14ac:dyDescent="0.35">
      <c r="A19" s="19" t="str">
        <f>IF(B19&lt;&gt;"",CONCATENATE(B19," - int - ",IF(COUNTA($B$4:B19)/2-TRUNC(COUNTA($B$4:B19)/2)=0,TRUNC(COUNTA($B$4:B19)/2),TRUNC(COUNTA($B$4:B19)/2)+1)),"")</f>
        <v>SOM - int - 8</v>
      </c>
      <c r="B19" s="19" t="s">
        <v>29</v>
      </c>
      <c r="C19" s="19"/>
      <c r="D19" s="19"/>
      <c r="E19" s="19"/>
      <c r="F19" s="19"/>
      <c r="G19" s="19">
        <v>20</v>
      </c>
      <c r="H19" s="19">
        <v>55</v>
      </c>
      <c r="I19" s="20">
        <v>-330000</v>
      </c>
      <c r="J19" s="25"/>
    </row>
    <row r="20" spans="1:10" x14ac:dyDescent="0.35">
      <c r="A20" s="2" t="str">
        <f>IF(B20&lt;&gt;"",CONCATENATE(B20," - int - ",IF(COUNTA($B$4:B20)/2-TRUNC(COUNTA($B$4:B20)/2)=0,TRUNC(COUNTA($B$4:B20)/2),TRUNC(COUNTA($B$4:B20)/2)+1)),"")</f>
        <v/>
      </c>
      <c r="I20" s="11"/>
    </row>
    <row r="21" spans="1:10" x14ac:dyDescent="0.35">
      <c r="A21" s="2" t="str">
        <f>IF(B21&lt;&gt;"",CONCATENATE(B21," - int - ",IF(COUNTA($B$4:B21)/2-TRUNC(COUNTA($B$4:B21)/2)=0,TRUNC(COUNTA($B$4:B21)/2),TRUNC(COUNTA($B$4:B21)/2)+1)),"")</f>
        <v/>
      </c>
      <c r="I21" s="11"/>
    </row>
    <row r="22" spans="1:10" x14ac:dyDescent="0.35">
      <c r="A22" s="2" t="str">
        <f>IF(B22&lt;&gt;"",CONCATENATE(B22," - int - ",IF(COUNTA($B$4:B22)/2-TRUNC(COUNTA($B$4:B22)/2)=0,TRUNC(COUNTA($B$4:B22)/2),TRUNC(COUNTA($B$4:B22)/2)+1)),"")</f>
        <v/>
      </c>
      <c r="I22" s="11"/>
    </row>
    <row r="23" spans="1:10" x14ac:dyDescent="0.35">
      <c r="A23" s="2" t="str">
        <f>IF(B23&lt;&gt;"",CONCATENATE(B23," - int - ",IF(COUNTA($B$4:B23)/2-TRUNC(COUNTA($B$4:B23)/2)=0,TRUNC(COUNTA($B$4:B23)/2),TRUNC(COUNTA($B$4:B23)/2)+1)),"")</f>
        <v/>
      </c>
      <c r="I23" s="11"/>
    </row>
    <row r="24" spans="1:10" x14ac:dyDescent="0.35">
      <c r="A24" s="2" t="str">
        <f>IF(B24&lt;&gt;"",CONCATENATE(B24," - int - ",IF(COUNTA($B$4:B24)/2-TRUNC(COUNTA($B$4:B24)/2)=0,TRUNC(COUNTA($B$4:B24)/2),TRUNC(COUNTA($B$4:B24)/2)+1)),"")</f>
        <v/>
      </c>
      <c r="I24" s="11"/>
    </row>
    <row r="25" spans="1:10" x14ac:dyDescent="0.35">
      <c r="A25" s="2" t="str">
        <f>IF(B25&lt;&gt;"",CONCATENATE(B25," - int - ",IF(COUNTA($B$4:B25)/2-TRUNC(COUNTA($B$4:B25)/2)=0,TRUNC(COUNTA($B$4:B25)/2),TRUNC(COUNTA($B$4:B25)/2)+1)),"")</f>
        <v/>
      </c>
      <c r="I25" s="11"/>
    </row>
    <row r="26" spans="1:10" x14ac:dyDescent="0.35">
      <c r="A26" s="2" t="str">
        <f>IF(B26&lt;&gt;"",CONCATENATE(B26," - int - ",IF(COUNTA($B$4:B26)/2-TRUNC(COUNTA($B$4:B26)/2)=0,TRUNC(COUNTA($B$4:B26)/2),TRUNC(COUNTA($B$4:B26)/2)+1)),"")</f>
        <v/>
      </c>
      <c r="I26" s="11"/>
    </row>
    <row r="27" spans="1:10" x14ac:dyDescent="0.35">
      <c r="A27" s="2" t="str">
        <f>IF(B27&lt;&gt;"",CONCATENATE(B27," - int - ",IF(COUNTA($B$4:B27)/2-TRUNC(COUNTA($B$4:B27)/2)=0,TRUNC(COUNTA($B$4:B27)/2),TRUNC(COUNTA($B$4:B27)/2)+1)),"")</f>
        <v/>
      </c>
      <c r="I27" s="11"/>
    </row>
    <row r="28" spans="1:10" x14ac:dyDescent="0.35">
      <c r="A28" s="2" t="str">
        <f>IF(B28&lt;&gt;"",CONCATENATE(B28," - int - ",IF(COUNTA($B$4:B28)/2-TRUNC(COUNTA($B$4:B28)/2)=0,TRUNC(COUNTA($B$4:B28)/2),TRUNC(COUNTA($B$4:B28)/2)+1)),"")</f>
        <v/>
      </c>
    </row>
    <row r="29" spans="1:10" x14ac:dyDescent="0.35">
      <c r="A29" s="2" t="str">
        <f>IF(B29&lt;&gt;"",CONCATENATE(B29," - int - ",IF(COUNTA($B$4:B29)/2-TRUNC(COUNTA($B$4:B29)/2)=0,TRUNC(COUNTA($B$4:B29)/2),TRUNC(COUNTA($B$4:B29)/2)+1)),"")</f>
        <v/>
      </c>
    </row>
    <row r="30" spans="1:10" x14ac:dyDescent="0.35">
      <c r="A30" s="2" t="str">
        <f>IF(B30&lt;&gt;"",CONCATENATE(B30," - int - ",IF(COUNTA($B$4:B30)/2-TRUNC(COUNTA($B$4:B30)/2)=0,TRUNC(COUNTA($B$4:B30)/2),TRUNC(COUNTA($B$4:B30)/2)+1)),"")</f>
        <v/>
      </c>
    </row>
    <row r="31" spans="1:10" x14ac:dyDescent="0.35">
      <c r="A31" s="2" t="str">
        <f>IF(B31&lt;&gt;"",CONCATENATE(B31," - int - ",IF(COUNTA($B$4:B31)/2-TRUNC(COUNTA($B$4:B31)/2)=0,TRUNC(COUNTA($B$4:B31)/2),TRUNC(COUNTA($B$4:B31)/2)+1)),"")</f>
        <v/>
      </c>
    </row>
    <row r="32" spans="1:10"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row r="101" spans="1:1" x14ac:dyDescent="0.35">
      <c r="A101" s="2" t="str">
        <f>IF(B101&lt;&gt;"",CONCATENATE(B101," - int - ",IF(COUNTA($B$4:B101)/2-TRUNC(COUNTA($B$4:B101)/2)=0,TRUNC(COUNTA($B$4:B101)/2),TRUNC(COUNTA($B$4:B101)/2)+1)),"")</f>
        <v/>
      </c>
    </row>
    <row r="102" spans="1:1" x14ac:dyDescent="0.35">
      <c r="A102" s="2" t="str">
        <f>IF(B102&lt;&gt;"",CONCATENATE(B102," - int - ",IF(COUNTA($B$4:B102)/2-TRUNC(COUNTA($B$4:B102)/2)=0,TRUNC(COUNTA($B$4:B102)/2),TRUNC(COUNTA($B$4:B102)/2)+1)),"")</f>
        <v/>
      </c>
    </row>
  </sheetData>
  <mergeCells count="11">
    <mergeCell ref="J8:J9"/>
    <mergeCell ref="J6:J7"/>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1"/>
  <sheetViews>
    <sheetView zoomScaleNormal="100" workbookViewId="0">
      <pane ySplit="3" topLeftCell="A8" activePane="bottomLeft" state="frozen"/>
      <selection pane="bottomLeft" activeCell="O17" sqref="O17"/>
    </sheetView>
  </sheetViews>
  <sheetFormatPr defaultColWidth="9.1796875" defaultRowHeight="13" x14ac:dyDescent="0.35"/>
  <cols>
    <col min="1" max="1" width="10.81640625" style="2" customWidth="1"/>
    <col min="2" max="2" width="11.54296875" style="2" customWidth="1"/>
    <col min="3" max="3" width="10.1796875" style="2" customWidth="1"/>
    <col min="4" max="5" width="15.453125" style="2" customWidth="1"/>
    <col min="6" max="6" width="12.1796875" style="2" customWidth="1"/>
    <col min="7" max="7" width="21" style="2" bestFit="1" customWidth="1"/>
    <col min="8" max="8" width="6.7265625" style="2" customWidth="1"/>
    <col min="9" max="9" width="8.453125" style="2" customWidth="1"/>
    <col min="10" max="10" width="16.453125" style="3" customWidth="1"/>
    <col min="11" max="11" width="34" style="4" customWidth="1"/>
    <col min="12" max="16384" width="9.1796875" style="1"/>
  </cols>
  <sheetData>
    <row r="1" spans="1:11" s="6" customFormat="1" ht="10.5" x14ac:dyDescent="0.35">
      <c r="A1" s="5"/>
      <c r="B1" s="5" t="s">
        <v>39</v>
      </c>
      <c r="C1" s="5" t="s">
        <v>39</v>
      </c>
      <c r="D1" s="5" t="s">
        <v>40</v>
      </c>
      <c r="E1" s="5" t="s">
        <v>40</v>
      </c>
      <c r="F1" s="5" t="s">
        <v>39</v>
      </c>
      <c r="G1" s="5" t="s">
        <v>39</v>
      </c>
      <c r="H1" s="5" t="s">
        <v>39</v>
      </c>
      <c r="I1" s="5" t="s">
        <v>40</v>
      </c>
      <c r="J1" s="5" t="s">
        <v>39</v>
      </c>
      <c r="K1" s="5" t="s">
        <v>39</v>
      </c>
    </row>
    <row r="2" spans="1:11" ht="51" customHeight="1" x14ac:dyDescent="0.35">
      <c r="A2" s="34" t="s">
        <v>41</v>
      </c>
      <c r="B2" s="36" t="s">
        <v>0</v>
      </c>
      <c r="C2" s="36" t="s">
        <v>59</v>
      </c>
      <c r="D2" s="32" t="s">
        <v>42</v>
      </c>
      <c r="E2" s="32" t="s">
        <v>43</v>
      </c>
      <c r="F2" s="37" t="s">
        <v>44</v>
      </c>
      <c r="G2" s="37" t="s">
        <v>45</v>
      </c>
      <c r="H2" s="37" t="s">
        <v>46</v>
      </c>
      <c r="I2" s="32" t="s">
        <v>47</v>
      </c>
      <c r="J2" s="10" t="s">
        <v>48</v>
      </c>
      <c r="K2" s="36" t="s">
        <v>49</v>
      </c>
    </row>
    <row r="3" spans="1:11" ht="51" customHeight="1" x14ac:dyDescent="0.35">
      <c r="A3" s="35"/>
      <c r="B3" s="36"/>
      <c r="C3" s="36"/>
      <c r="D3" s="33"/>
      <c r="E3" s="33"/>
      <c r="F3" s="37"/>
      <c r="G3" s="37"/>
      <c r="H3" s="37"/>
      <c r="I3" s="32"/>
      <c r="J3" s="7">
        <v>2024</v>
      </c>
      <c r="K3" s="36"/>
    </row>
    <row r="4" spans="1:11" ht="42" customHeight="1" x14ac:dyDescent="0.35">
      <c r="A4" s="13" t="str">
        <f>IF(B4&lt;&gt;"",CONCATENATE(B4," - ext - ",COUNTA($B$4:B4)),"")</f>
        <v>SOM - ext - 1</v>
      </c>
      <c r="B4" s="13" t="s">
        <v>29</v>
      </c>
      <c r="C4" s="13" t="s">
        <v>13</v>
      </c>
      <c r="D4" s="12"/>
      <c r="E4" s="12"/>
      <c r="F4" s="13"/>
      <c r="G4" s="13"/>
      <c r="H4" s="13">
        <v>20</v>
      </c>
      <c r="I4" s="13" t="s">
        <v>60</v>
      </c>
      <c r="J4" s="14">
        <v>2602</v>
      </c>
      <c r="K4" s="18" t="s">
        <v>65</v>
      </c>
    </row>
    <row r="5" spans="1:11" ht="34.5" customHeight="1" x14ac:dyDescent="0.35">
      <c r="A5" s="13" t="str">
        <f>IF(B5&lt;&gt;"",CONCATENATE(B5," - ext - ",COUNTA($B$4:B5)),"")</f>
        <v>SOM - ext - 2</v>
      </c>
      <c r="B5" s="13" t="s">
        <v>29</v>
      </c>
      <c r="C5" s="13" t="s">
        <v>13</v>
      </c>
      <c r="D5" s="12"/>
      <c r="E5" s="12"/>
      <c r="F5" s="13"/>
      <c r="G5" s="13"/>
      <c r="H5" s="13">
        <v>20</v>
      </c>
      <c r="I5" s="13" t="s">
        <v>60</v>
      </c>
      <c r="J5" s="14">
        <v>5421</v>
      </c>
      <c r="K5" s="18" t="s">
        <v>66</v>
      </c>
    </row>
    <row r="6" spans="1:11" ht="73.5" customHeight="1" x14ac:dyDescent="0.35">
      <c r="A6" s="13" t="str">
        <f>IF(B6&lt;&gt;"",CONCATENATE(B6," - ext - ",COUNTA($B$4:B6)),"")</f>
        <v>SOM - ext - 3</v>
      </c>
      <c r="B6" s="2" t="s">
        <v>29</v>
      </c>
      <c r="C6" s="2" t="s">
        <v>27</v>
      </c>
      <c r="H6" s="2">
        <v>20</v>
      </c>
      <c r="I6" s="2" t="s">
        <v>60</v>
      </c>
      <c r="J6" s="14">
        <v>-10000</v>
      </c>
      <c r="K6" s="26" t="s">
        <v>67</v>
      </c>
    </row>
    <row r="7" spans="1:11" ht="113" customHeight="1" x14ac:dyDescent="0.35">
      <c r="A7" s="2" t="str">
        <f>IF(B7&lt;&gt;"",CONCATENATE(B7," - ext - ",COUNTA($B$4:B7)),"")</f>
        <v>SOM - ext - 4</v>
      </c>
      <c r="B7" s="2" t="s">
        <v>29</v>
      </c>
      <c r="C7" s="2" t="s">
        <v>13</v>
      </c>
      <c r="G7" s="21"/>
      <c r="H7" s="2">
        <v>20</v>
      </c>
      <c r="I7" s="2" t="s">
        <v>60</v>
      </c>
      <c r="J7" s="14">
        <v>-300000</v>
      </c>
      <c r="K7" s="18" t="s">
        <v>68</v>
      </c>
    </row>
    <row r="8" spans="1:11" ht="76.5" customHeight="1" x14ac:dyDescent="0.35">
      <c r="A8" s="2" t="str">
        <f>IF(B8&lt;&gt;"",CONCATENATE(B8," - ext - ",COUNTA($B$4:B8)),"")</f>
        <v>SOM - ext - 5</v>
      </c>
      <c r="B8" s="2" t="s">
        <v>29</v>
      </c>
      <c r="C8" s="2" t="s">
        <v>27</v>
      </c>
      <c r="F8" s="2" t="s">
        <v>51</v>
      </c>
      <c r="G8" s="21" t="s">
        <v>52</v>
      </c>
      <c r="H8" s="2">
        <v>20</v>
      </c>
      <c r="I8" s="2" t="s">
        <v>60</v>
      </c>
      <c r="J8" s="14">
        <v>-13880.2</v>
      </c>
      <c r="K8" s="18" t="s">
        <v>61</v>
      </c>
    </row>
    <row r="9" spans="1:11" ht="102.75" customHeight="1" x14ac:dyDescent="0.35">
      <c r="A9" s="2" t="str">
        <f>IF(B9&lt;&gt;"",CONCATENATE(B9," - ext - ",COUNTA($B$4:B9)),"")</f>
        <v>SOM - ext - 6</v>
      </c>
      <c r="B9" s="2" t="s">
        <v>29</v>
      </c>
      <c r="C9" s="2" t="s">
        <v>17</v>
      </c>
      <c r="F9" s="2" t="s">
        <v>51</v>
      </c>
      <c r="G9" s="21" t="s">
        <v>52</v>
      </c>
      <c r="H9" s="2">
        <v>20</v>
      </c>
      <c r="I9" s="2" t="s">
        <v>60</v>
      </c>
      <c r="J9" s="14">
        <v>180748</v>
      </c>
      <c r="K9" s="18" t="s">
        <v>62</v>
      </c>
    </row>
    <row r="10" spans="1:11" ht="92.25" customHeight="1" x14ac:dyDescent="0.35">
      <c r="A10" s="2" t="str">
        <f>IF(B10&lt;&gt;"",CONCATENATE(B10," - ext - ",COUNTA($B$4:B10)),"")</f>
        <v>SOM - ext - 7</v>
      </c>
      <c r="B10" s="2" t="s">
        <v>29</v>
      </c>
      <c r="C10" s="2" t="s">
        <v>17</v>
      </c>
      <c r="F10" s="2" t="s">
        <v>51</v>
      </c>
      <c r="G10" s="21" t="s">
        <v>52</v>
      </c>
      <c r="H10" s="2">
        <v>20</v>
      </c>
      <c r="I10" s="2" t="s">
        <v>60</v>
      </c>
      <c r="J10" s="14">
        <v>27596</v>
      </c>
      <c r="K10" s="26" t="s">
        <v>69</v>
      </c>
    </row>
    <row r="11" spans="1:11" ht="26" x14ac:dyDescent="0.35">
      <c r="A11" s="2" t="str">
        <f>IF(B11&lt;&gt;"",CONCATENATE(B11," - ext - ",COUNTA($B$4:B11)),"")</f>
        <v>SOM - ext - 8</v>
      </c>
      <c r="B11" s="2" t="s">
        <v>29</v>
      </c>
      <c r="C11" s="2" t="s">
        <v>17</v>
      </c>
      <c r="F11" s="2" t="s">
        <v>51</v>
      </c>
      <c r="G11" s="21" t="s">
        <v>52</v>
      </c>
      <c r="H11" s="2">
        <v>10</v>
      </c>
      <c r="I11" s="2" t="s">
        <v>60</v>
      </c>
      <c r="J11" s="14">
        <v>37150</v>
      </c>
      <c r="K11" s="4" t="s">
        <v>63</v>
      </c>
    </row>
    <row r="12" spans="1:11" x14ac:dyDescent="0.35">
      <c r="A12" s="2" t="str">
        <f>IF(B12&lt;&gt;"",CONCATENATE(B12," - ext - ",COUNTA($B$4:B12)),"")</f>
        <v/>
      </c>
      <c r="J12" s="14"/>
    </row>
    <row r="13" spans="1:11" x14ac:dyDescent="0.35">
      <c r="A13" s="2" t="str">
        <f>IF(B13&lt;&gt;"",CONCATENATE(B13," - ext - ",COUNTA($B$4:B13)),"")</f>
        <v/>
      </c>
      <c r="J13" s="14"/>
    </row>
    <row r="14" spans="1:11" x14ac:dyDescent="0.35">
      <c r="A14" s="2" t="str">
        <f>IF(B14&lt;&gt;"",CONCATENATE(B14," - ext - ",COUNTA($B$4:B14)),"")</f>
        <v/>
      </c>
      <c r="J14" s="14"/>
    </row>
    <row r="15" spans="1:11" x14ac:dyDescent="0.35">
      <c r="A15" s="2" t="str">
        <f>IF(B15&lt;&gt;"",CONCATENATE(B15," - ext - ",COUNTA($B$4:B15)),"")</f>
        <v/>
      </c>
      <c r="J15" s="14"/>
    </row>
    <row r="16" spans="1:11" x14ac:dyDescent="0.35">
      <c r="A16" s="2" t="str">
        <f>IF(B16&lt;&gt;"",CONCATENATE(B16," - ext - ",COUNTA($B$4:B16)),"")</f>
        <v/>
      </c>
      <c r="J16" s="14"/>
    </row>
    <row r="17" spans="1:10" x14ac:dyDescent="0.35">
      <c r="A17" s="2" t="str">
        <f>IF(B17&lt;&gt;"",CONCATENATE(B17," - ext - ",COUNTA($B$4:B17)),"")</f>
        <v/>
      </c>
      <c r="J17" s="14"/>
    </row>
    <row r="18" spans="1:10" x14ac:dyDescent="0.35">
      <c r="A18" s="2" t="str">
        <f>IF(B18&lt;&gt;"",CONCATENATE(B18," - ext - ",COUNTA($B$4:B18)),"")</f>
        <v/>
      </c>
      <c r="J18" s="14"/>
    </row>
    <row r="19" spans="1:10" x14ac:dyDescent="0.35">
      <c r="A19" s="2" t="str">
        <f>IF(B19&lt;&gt;"",CONCATENATE(B19," - ext - ",COUNTA($B$4:B19)),"")</f>
        <v/>
      </c>
      <c r="J19" s="14"/>
    </row>
    <row r="20" spans="1:10" x14ac:dyDescent="0.35">
      <c r="A20" s="2" t="str">
        <f>IF(B20&lt;&gt;"",CONCATENATE(B20," - ext - ",COUNTA($B$4:B20)),"")</f>
        <v/>
      </c>
      <c r="J20" s="14"/>
    </row>
    <row r="21" spans="1:10" x14ac:dyDescent="0.35">
      <c r="A21" s="2" t="str">
        <f>IF(B21&lt;&gt;"",CONCATENATE(B21," - ext - ",COUNTA($B$4:B21)),"")</f>
        <v/>
      </c>
      <c r="J21" s="14"/>
    </row>
    <row r="22" spans="1:10" x14ac:dyDescent="0.35">
      <c r="A22" s="2" t="str">
        <f>IF(B22&lt;&gt;"",CONCATENATE(B22," - ext - ",COUNTA($B$4:B22)),"")</f>
        <v/>
      </c>
      <c r="J22" s="14"/>
    </row>
    <row r="23" spans="1:10" x14ac:dyDescent="0.35">
      <c r="A23" s="2" t="str">
        <f>IF(B23&lt;&gt;"",CONCATENATE(B23," - ext - ",COUNTA($B$4:B23)),"")</f>
        <v/>
      </c>
      <c r="J23" s="14"/>
    </row>
    <row r="24" spans="1:10" x14ac:dyDescent="0.35">
      <c r="A24" s="2" t="str">
        <f>IF(B24&lt;&gt;"",CONCATENATE(B24," - ext - ",COUNTA($B$4:B24)),"")</f>
        <v/>
      </c>
      <c r="J24" s="14"/>
    </row>
    <row r="25" spans="1:10" x14ac:dyDescent="0.35">
      <c r="A25" s="2" t="str">
        <f>IF(B25&lt;&gt;"",CONCATENATE(B25," - ext - ",COUNTA($B$4:B25)),"")</f>
        <v/>
      </c>
      <c r="J25" s="14"/>
    </row>
    <row r="26" spans="1:10" x14ac:dyDescent="0.35">
      <c r="A26" s="2" t="str">
        <f>IF(B26&lt;&gt;"",CONCATENATE(B26," - ext - ",COUNTA($B$4:B26)),"")</f>
        <v/>
      </c>
      <c r="J26" s="14"/>
    </row>
    <row r="27" spans="1:10" x14ac:dyDescent="0.35">
      <c r="A27" s="2" t="str">
        <f>IF(B27&lt;&gt;"",CONCATENATE(B27," - ext - ",COUNTA($B$4:B27)),"")</f>
        <v/>
      </c>
      <c r="J27" s="14"/>
    </row>
    <row r="28" spans="1:10" x14ac:dyDescent="0.35">
      <c r="A28" s="2" t="str">
        <f>IF(B28&lt;&gt;"",CONCATENATE(B28," - ext - ",COUNTA($B$4:B28)),"")</f>
        <v/>
      </c>
      <c r="J28" s="11"/>
    </row>
    <row r="29" spans="1:10" x14ac:dyDescent="0.35">
      <c r="A29" s="2" t="str">
        <f>IF(B29&lt;&gt;"",CONCATENATE(B29," - ext - ",COUNTA($B$4:B29)),"")</f>
        <v/>
      </c>
      <c r="J29" s="11"/>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row r="97" spans="1:1" x14ac:dyDescent="0.35">
      <c r="A97" s="2" t="str">
        <f>IF(B97&lt;&gt;"",CONCATENATE(B97," - ext - ",COUNTA($B$4:B97)),"")</f>
        <v/>
      </c>
    </row>
    <row r="98" spans="1:1" x14ac:dyDescent="0.35">
      <c r="A98" s="2" t="str">
        <f>IF(B98&lt;&gt;"",CONCATENATE(B98," - ext - ",COUNTA($B$4:B98)),"")</f>
        <v/>
      </c>
    </row>
    <row r="99" spans="1:1" x14ac:dyDescent="0.35">
      <c r="A99" s="2" t="str">
        <f>IF(B99&lt;&gt;"",CONCATENATE(B99," - ext - ",COUNTA($B$4:B99)),"")</f>
        <v/>
      </c>
    </row>
    <row r="100" spans="1:1" x14ac:dyDescent="0.35">
      <c r="A100" s="2" t="str">
        <f>IF(B100&lt;&gt;"",CONCATENATE(B100," - ext - ",COUNTA($B$4:B100)),"")</f>
        <v/>
      </c>
    </row>
    <row r="101" spans="1:1" x14ac:dyDescent="0.35">
      <c r="A101" s="2" t="str">
        <f>IF(B101&lt;&gt;"",CONCATENATE(B101," - ext - ",COUNTA($B$4:B101)),"")</f>
        <v/>
      </c>
    </row>
  </sheetData>
  <autoFilter ref="A2:K101" xr:uid="{27D32CCC-67C6-4829-BCB9-66CAEDCBBCEB}"/>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0405586ACDEF3499339FFA5B537C65A" ma:contentTypeVersion="2" ma:contentTypeDescription="Loo uus dokument" ma:contentTypeScope="" ma:versionID="966dfe349fe3010c3f55fffd8f8dee92">
  <xsd:schema xmlns:xsd="http://www.w3.org/2001/XMLSchema" xmlns:xs="http://www.w3.org/2001/XMLSchema" xmlns:p="http://schemas.microsoft.com/office/2006/metadata/properties" xmlns:ns2="46c3bfcf-1a7c-4e8d-850b-424df944a41c" targetNamespace="http://schemas.microsoft.com/office/2006/metadata/properties" ma:root="true" ma:fieldsID="7417709a8e1418018e371e5078bc5b0b" ns2:_="">
    <xsd:import namespace="46c3bfcf-1a7c-4e8d-850b-424df944a4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3bfcf-1a7c-4e8d-850b-424df944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AC673-3DD6-4A86-B6F9-8AA1B7F87B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B536CD-7655-43F4-A801-FEA9A7AF7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3bfcf-1a7c-4e8d-850b-424df944a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009BA8-AAF7-43EA-A8B6-EAFACADDA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Lühendid</vt:lpstr>
      <vt:lpstr>VA-sisesed, internal</vt:lpstr>
      <vt:lpstr>VA-vahelised, external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Svetlana Dudkina</dc:creator>
  <cp:keywords/>
  <dc:description/>
  <cp:lastModifiedBy>Liina Kotkas - SOM</cp:lastModifiedBy>
  <cp:revision/>
  <dcterms:created xsi:type="dcterms:W3CDTF">2022-07-11T13:34:58Z</dcterms:created>
  <dcterms:modified xsi:type="dcterms:W3CDTF">2024-10-09T11:12:55Z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0x010100E0405586ACDEF3499339FFA5B537C65A</vt:lpwstr>
  </property>
  <property fmtid="{D5CDD505-2E9C-101B-9397-08002B2CF9AE}" pid="3" name="_dlc_DocIdItemGuid">
    <vt:lpwstr>6e46ab4a-9480-4997-9137-0f3becbfa2fc</vt:lpwstr>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y fmtid="{D5CDD505-2E9C-101B-9397-08002B2CF9AE}" pid="13" name="MSIP_Label_defa4170-0d19-0005-0004-bc88714345d2_Enabled">
    <vt:lpwstr>true</vt:lpwstr>
  </property>
  <property fmtid="{D5CDD505-2E9C-101B-9397-08002B2CF9AE}" pid="14" name="MSIP_Label_defa4170-0d19-0005-0004-bc88714345d2_SetDate">
    <vt:lpwstr>2024-09-09T14:00:01Z</vt:lpwstr>
  </property>
  <property fmtid="{D5CDD505-2E9C-101B-9397-08002B2CF9AE}" pid="15" name="MSIP_Label_defa4170-0d19-0005-0004-bc88714345d2_Method">
    <vt:lpwstr>Standard</vt:lpwstr>
  </property>
  <property fmtid="{D5CDD505-2E9C-101B-9397-08002B2CF9AE}" pid="16" name="MSIP_Label_defa4170-0d19-0005-0004-bc88714345d2_Name">
    <vt:lpwstr>defa4170-0d19-0005-0004-bc88714345d2</vt:lpwstr>
  </property>
  <property fmtid="{D5CDD505-2E9C-101B-9397-08002B2CF9AE}" pid="17" name="MSIP_Label_defa4170-0d19-0005-0004-bc88714345d2_SiteId">
    <vt:lpwstr>8fe098d2-428d-4bd4-9803-7195fe96f0e2</vt:lpwstr>
  </property>
  <property fmtid="{D5CDD505-2E9C-101B-9397-08002B2CF9AE}" pid="18" name="MSIP_Label_defa4170-0d19-0005-0004-bc88714345d2_ActionId">
    <vt:lpwstr>6c7ca9ff-38fe-49e9-9723-410f1a50c48a</vt:lpwstr>
  </property>
  <property fmtid="{D5CDD505-2E9C-101B-9397-08002B2CF9AE}" pid="19" name="MSIP_Label_defa4170-0d19-0005-0004-bc88714345d2_ContentBits">
    <vt:lpwstr>0</vt:lpwstr>
  </property>
</Properties>
</file>